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ENG\Origineel\"/>
    </mc:Choice>
  </mc:AlternateContent>
  <xr:revisionPtr revIDLastSave="0" documentId="13_ncr:1_{DBC03D64-D993-4703-B289-B2EB10A44F79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AANLASE." sheetId="5" r:id="rId1"/>
    <sheet name="DATA" sheetId="14" r:id="rId2"/>
  </sheets>
  <definedNames>
    <definedName name="_xlnm.Print_Area" localSheetId="0">AANLASE.!$A$1:$I$18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A14" i="5" l="1"/>
  <c r="A13" i="5"/>
  <c r="D15" i="5" l="1"/>
  <c r="A16" i="5"/>
  <c r="A12" i="5"/>
  <c r="D11" i="5"/>
  <c r="G8" i="5"/>
  <c r="B7" i="5"/>
  <c r="B3" i="5"/>
  <c r="G1" i="5"/>
  <c r="A1" i="5"/>
  <c r="G3" i="5"/>
  <c r="Q8" i="5"/>
  <c r="Q7" i="5"/>
  <c r="Q6" i="5"/>
  <c r="Q5" i="5"/>
  <c r="Q4" i="5"/>
  <c r="O4" i="5"/>
  <c r="Q3" i="5"/>
  <c r="Q2" i="5"/>
  <c r="B10" i="5" l="1"/>
  <c r="N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7" authorId="0" shapeId="0" xr:uid="{00000000-0006-0000-00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8" authorId="0" shapeId="0" xr:uid="{00000000-0006-0000-0000-000002000000}">
      <text>
        <r>
          <rPr>
            <sz val="10"/>
            <color indexed="81"/>
            <rFont val="Tahoma"/>
            <family val="2"/>
          </rPr>
          <t>1  ROLLED
2  CUT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1     UNTREATED STEEL
2     ELECTROGALVANIZED (ELVZ)
3     HOT DIP GALVANIZED (THVZ)</t>
        </r>
      </text>
    </comment>
  </commentList>
</comments>
</file>

<file path=xl/sharedStrings.xml><?xml version="1.0" encoding="utf-8"?>
<sst xmlns="http://schemas.openxmlformats.org/spreadsheetml/2006/main" count="65" uniqueCount="41">
  <si>
    <t>REF:</t>
  </si>
  <si>
    <t>DIAMETER</t>
  </si>
  <si>
    <t>M</t>
  </si>
  <si>
    <t>TL: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</si>
  <si>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</si>
  <si>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</si>
  <si>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</si>
  <si>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</si>
  <si>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</si>
  <si>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</si>
  <si>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</si>
  <si>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</si>
  <si>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KG/M</t>
  </si>
  <si>
    <t>kg</t>
  </si>
  <si>
    <t>TH. VERZ. OVERM.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</si>
  <si>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</si>
  <si>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</si>
  <si>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</si>
  <si>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</si>
  <si>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</si>
  <si>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</si>
  <si>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</si>
  <si>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</si>
  <si>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</si>
  <si>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</si>
  <si>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</si>
  <si>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</si>
  <si>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</si>
  <si>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</si>
  <si>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</si>
  <si>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AMOUNT:</t>
  </si>
  <si>
    <t>WEIGHT:</t>
  </si>
  <si>
    <t>NAME</t>
  </si>
  <si>
    <t>AMOUNT</t>
  </si>
  <si>
    <t>TOT. LENGHT</t>
  </si>
  <si>
    <t>THREAD</t>
  </si>
  <si>
    <t>MATERIAL</t>
  </si>
  <si>
    <t>TREATMENT</t>
  </si>
  <si>
    <t>SURF. TREATMENT</t>
  </si>
  <si>
    <t>NOTE</t>
  </si>
  <si>
    <t>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</si>
</sst>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8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8" fillId="0" borderId="15" xfId="0" applyFont="1" applyBorder="1"/>
    <xf numFmtId="0" fontId="18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16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18" fillId="0" borderId="14" xfId="0" applyFont="1" applyBorder="1"/>
    <xf numFmtId="49" fontId="18" fillId="0" borderId="9" xfId="0" applyNumberFormat="1" applyFont="1" applyBorder="1"/>
    <xf numFmtId="0" fontId="0" fillId="6" borderId="0" xfId="0" applyFill="1"/>
    <xf numFmtId="0" fontId="4" fillId="0" borderId="0" xfId="1"/>
    <xf numFmtId="0" fontId="5" fillId="0" borderId="0" xfId="0" applyFont="1"/>
    <xf numFmtId="0" fontId="15" fillId="7" borderId="11" xfId="0" applyFont="1" applyFill="1" applyBorder="1" applyAlignment="1" applyProtection="1">
      <alignment horizontal="center"/>
      <protection locked="0"/>
    </xf>
    <xf numFmtId="0" fontId="18" fillId="7" borderId="11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7" fillId="0" borderId="0" xfId="0" applyFont="1"/>
    <xf numFmtId="0" fontId="20" fillId="0" borderId="11" xfId="0" applyFont="1" applyBorder="1"/>
    <xf numFmtId="0" fontId="0" fillId="0" borderId="11" xfId="0" applyBorder="1" applyAlignment="1" applyProtection="1">
      <alignment horizontal="center"/>
      <protection locked="0"/>
    </xf>
    <xf numFmtId="0" fontId="0" fillId="0" borderId="26" xfId="0" applyBorder="1"/>
    <xf numFmtId="0" fontId="10" fillId="0" borderId="9" xfId="0" applyFont="1" applyBorder="1"/>
    <xf numFmtId="0" fontId="0" fillId="0" borderId="9" xfId="0" applyBorder="1"/>
    <xf numFmtId="0" fontId="0" fillId="0" borderId="0" xfId="0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7" xfId="0" applyFont="1" applyBorder="1" applyAlignment="1">
      <alignment horizontal="center" vertical="distributed"/>
    </xf>
    <xf numFmtId="0" fontId="25" fillId="0" borderId="18" xfId="0" applyFont="1" applyBorder="1" applyAlignment="1">
      <alignment horizontal="center" vertical="distributed"/>
    </xf>
    <xf numFmtId="0" fontId="25" fillId="0" borderId="19" xfId="0" applyFont="1" applyBorder="1" applyAlignment="1">
      <alignment horizontal="center" vertical="distributed"/>
    </xf>
    <xf numFmtId="0" fontId="25" fillId="0" borderId="20" xfId="0" applyFont="1" applyBorder="1" applyAlignment="1">
      <alignment horizontal="center" vertical="distributed"/>
    </xf>
    <xf numFmtId="0" fontId="25" fillId="0" borderId="21" xfId="0" applyFont="1" applyBorder="1" applyAlignment="1">
      <alignment horizontal="center" vertical="distributed"/>
    </xf>
    <xf numFmtId="0" fontId="25" fillId="0" borderId="22" xfId="0" applyFont="1" applyBorder="1" applyAlignment="1">
      <alignment horizontal="center" vertical="distributed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22" fillId="0" borderId="8" xfId="0" applyFont="1" applyBorder="1" applyAlignment="1">
      <alignment horizontal="left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9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BE3282"/>
      <color rgb="FFFF720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0" name="Text Box 1170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 editAs="oneCell">
    <xdr:from>
      <xdr:col>3</xdr:col>
      <xdr:colOff>147990</xdr:colOff>
      <xdr:row>5</xdr:row>
      <xdr:rowOff>65273</xdr:rowOff>
    </xdr:from>
    <xdr:to>
      <xdr:col>9</xdr:col>
      <xdr:colOff>294528</xdr:colOff>
      <xdr:row>11</xdr:row>
      <xdr:rowOff>267496</xdr:rowOff>
    </xdr:to>
    <xdr:pic>
      <xdr:nvPicPr>
        <xdr:cNvPr id="11468" name="Picture 1175">
          <a:extLst>
            <a:ext uri="{FF2B5EF4-FFF2-40B4-BE49-F238E27FC236}">
              <a16:creationId xmlns:a16="http://schemas.microsoft.com/office/drawing/2014/main" id="{00000000-0008-0000-0000-0000C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8740" y="1446398"/>
          <a:ext cx="4442313" cy="1859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9" name="Text Box 1179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11471" name="Oval 1185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>
          <a:spLocks noChangeArrowheads="1"/>
        </xdr:cNvSpPr>
      </xdr:nvSpPr>
      <xdr:spPr bwMode="auto">
        <a:xfrm>
          <a:off x="4143375" y="390525"/>
          <a:ext cx="1114425" cy="542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384585</xdr:colOff>
      <xdr:row>12</xdr:row>
      <xdr:rowOff>124746</xdr:rowOff>
    </xdr:from>
    <xdr:to>
      <xdr:col>11</xdr:col>
      <xdr:colOff>470310</xdr:colOff>
      <xdr:row>13</xdr:row>
      <xdr:rowOff>163154</xdr:rowOff>
    </xdr:to>
    <xdr:grpSp>
      <xdr:nvGrpSpPr>
        <xdr:cNvPr id="11472" name="Group 1204">
          <a:extLst>
            <a:ext uri="{FF2B5EF4-FFF2-40B4-BE49-F238E27FC236}">
              <a16:creationId xmlns:a16="http://schemas.microsoft.com/office/drawing/2014/main" id="{00000000-0008-0000-0000-0000D02C0000}"/>
            </a:ext>
          </a:extLst>
        </xdr:cNvPr>
        <xdr:cNvGrpSpPr>
          <a:grpSpLocks/>
        </xdr:cNvGrpSpPr>
      </xdr:nvGrpSpPr>
      <xdr:grpSpPr bwMode="auto">
        <a:xfrm>
          <a:off x="7880760" y="3439446"/>
          <a:ext cx="85725" cy="314633"/>
          <a:chOff x="747" y="351"/>
          <a:chExt cx="23" cy="62"/>
        </a:xfrm>
      </xdr:grpSpPr>
      <xdr:sp macro="" textlink="">
        <xdr:nvSpPr>
          <xdr:cNvPr id="11474" name="Rectangle 1202">
            <a:extLst>
              <a:ext uri="{FF2B5EF4-FFF2-40B4-BE49-F238E27FC236}">
                <a16:creationId xmlns:a16="http://schemas.microsoft.com/office/drawing/2014/main" id="{00000000-0008-0000-0000-0000D22C0000}"/>
              </a:ext>
            </a:extLst>
          </xdr:cNvPr>
          <xdr:cNvSpPr>
            <a:spLocks noChangeArrowheads="1"/>
          </xdr:cNvSpPr>
        </xdr:nvSpPr>
        <xdr:spPr bwMode="auto">
          <a:xfrm>
            <a:off x="747" y="351"/>
            <a:ext cx="17" cy="62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475" name="Rectangle 1203">
            <a:extLst>
              <a:ext uri="{FF2B5EF4-FFF2-40B4-BE49-F238E27FC236}">
                <a16:creationId xmlns:a16="http://schemas.microsoft.com/office/drawing/2014/main" id="{00000000-0008-0000-0000-0000D32C0000}"/>
              </a:ext>
            </a:extLst>
          </xdr:cNvPr>
          <xdr:cNvSpPr>
            <a:spLocks noChangeArrowheads="1"/>
          </xdr:cNvSpPr>
        </xdr:nvSpPr>
        <xdr:spPr bwMode="auto">
          <a:xfrm>
            <a:off x="749" y="360"/>
            <a:ext cx="21" cy="44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133350</xdr:colOff>
      <xdr:row>7</xdr:row>
      <xdr:rowOff>38100</xdr:rowOff>
    </xdr:from>
    <xdr:to>
      <xdr:col>3</xdr:col>
      <xdr:colOff>133350</xdr:colOff>
      <xdr:row>7</xdr:row>
      <xdr:rowOff>38100</xdr:rowOff>
    </xdr:to>
    <xdr:sp macro="" textlink="">
      <xdr:nvSpPr>
        <xdr:cNvPr id="11445" name="Line 1205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>
          <a:spLocks noChangeShapeType="1"/>
        </xdr:cNvSpPr>
      </xdr:nvSpPr>
      <xdr:spPr bwMode="auto">
        <a:xfrm>
          <a:off x="2324100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nl-BE"/>
        </a:p>
      </xdr:txBody>
    </xdr:sp>
    <xdr:clientData/>
  </xdr:twoCellAnchor>
  <xdr:twoCellAnchor>
    <xdr:from>
      <xdr:col>11</xdr:col>
      <xdr:colOff>647701</xdr:colOff>
      <xdr:row>12</xdr:row>
      <xdr:rowOff>104776</xdr:rowOff>
    </xdr:from>
    <xdr:to>
      <xdr:col>12</xdr:col>
      <xdr:colOff>257176</xdr:colOff>
      <xdr:row>13</xdr:row>
      <xdr:rowOff>209550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4F7D460A-35AF-470A-B2B6-5B8C4BF7F981}"/>
            </a:ext>
          </a:extLst>
        </xdr:cNvPr>
        <xdr:cNvSpPr/>
      </xdr:nvSpPr>
      <xdr:spPr bwMode="auto">
        <a:xfrm>
          <a:off x="8058151" y="3143251"/>
          <a:ext cx="723900" cy="380999"/>
        </a:xfrm>
        <a:prstGeom prst="ellipse">
          <a:avLst/>
        </a:prstGeom>
        <a:solidFill>
          <a:srgbClr val="FF0000">
            <a:alpha val="40000"/>
          </a:srgb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nl-BE" sz="1000" b="1">
              <a:solidFill>
                <a:sysClr val="windowText" lastClr="000000"/>
              </a:solidFill>
              <a:latin typeface="Arial Black" panose="020B0A04020102020204" pitchFamily="34" charset="0"/>
            </a:rPr>
            <a:t>2 X 45°</a:t>
          </a:r>
        </a:p>
      </xdr:txBody>
    </xdr:sp>
    <xdr:clientData/>
  </xdr:twoCellAnchor>
  <xdr:twoCellAnchor>
    <xdr:from>
      <xdr:col>12</xdr:col>
      <xdr:colOff>361951</xdr:colOff>
      <xdr:row>12</xdr:row>
      <xdr:rowOff>95251</xdr:rowOff>
    </xdr:from>
    <xdr:to>
      <xdr:col>12</xdr:col>
      <xdr:colOff>1085851</xdr:colOff>
      <xdr:row>13</xdr:row>
      <xdr:rowOff>200025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56DF2A8-6589-4556-A410-E4EFC1916A1E}"/>
            </a:ext>
          </a:extLst>
        </xdr:cNvPr>
        <xdr:cNvSpPr/>
      </xdr:nvSpPr>
      <xdr:spPr bwMode="auto">
        <a:xfrm>
          <a:off x="8886826" y="3133726"/>
          <a:ext cx="723900" cy="380999"/>
        </a:xfrm>
        <a:prstGeom prst="ellipse">
          <a:avLst/>
        </a:prstGeom>
        <a:solidFill>
          <a:srgbClr val="FF0000">
            <a:alpha val="40000"/>
          </a:srgb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nl-BE" sz="1000" b="1">
              <a:solidFill>
                <a:sysClr val="windowText" lastClr="000000"/>
              </a:solidFill>
              <a:latin typeface="Arial Black" panose="020B0A04020102020204" pitchFamily="34" charset="0"/>
            </a:rPr>
            <a:t>2 X 45°</a:t>
          </a:r>
        </a:p>
      </xdr:txBody>
    </xdr:sp>
    <xdr:clientData/>
  </xdr:twoCellAnchor>
  <xdr:twoCellAnchor>
    <xdr:from>
      <xdr:col>11</xdr:col>
      <xdr:colOff>194085</xdr:colOff>
      <xdr:row>12</xdr:row>
      <xdr:rowOff>124746</xdr:rowOff>
    </xdr:from>
    <xdr:to>
      <xdr:col>11</xdr:col>
      <xdr:colOff>279810</xdr:colOff>
      <xdr:row>13</xdr:row>
      <xdr:rowOff>163154</xdr:rowOff>
    </xdr:to>
    <xdr:grpSp>
      <xdr:nvGrpSpPr>
        <xdr:cNvPr id="2" name="Group 1204">
          <a:extLst>
            <a:ext uri="{FF2B5EF4-FFF2-40B4-BE49-F238E27FC236}">
              <a16:creationId xmlns:a16="http://schemas.microsoft.com/office/drawing/2014/main" id="{DB660E68-0307-4C7C-9699-F746E99819FC}"/>
            </a:ext>
          </a:extLst>
        </xdr:cNvPr>
        <xdr:cNvGrpSpPr>
          <a:grpSpLocks/>
        </xdr:cNvGrpSpPr>
      </xdr:nvGrpSpPr>
      <xdr:grpSpPr bwMode="auto">
        <a:xfrm>
          <a:off x="7690260" y="3439446"/>
          <a:ext cx="85725" cy="314633"/>
          <a:chOff x="747" y="351"/>
          <a:chExt cx="23" cy="62"/>
        </a:xfrm>
      </xdr:grpSpPr>
      <xdr:sp macro="" textlink="">
        <xdr:nvSpPr>
          <xdr:cNvPr id="5" name="Rectangle 1202">
            <a:extLst>
              <a:ext uri="{FF2B5EF4-FFF2-40B4-BE49-F238E27FC236}">
                <a16:creationId xmlns:a16="http://schemas.microsoft.com/office/drawing/2014/main" id="{773A9644-9AD6-B27D-FA48-6BEEB38E5A21}"/>
              </a:ext>
            </a:extLst>
          </xdr:cNvPr>
          <xdr:cNvSpPr>
            <a:spLocks noChangeArrowheads="1"/>
          </xdr:cNvSpPr>
        </xdr:nvSpPr>
        <xdr:spPr bwMode="auto">
          <a:xfrm>
            <a:off x="747" y="351"/>
            <a:ext cx="17" cy="62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Rectangle 1203">
            <a:extLst>
              <a:ext uri="{FF2B5EF4-FFF2-40B4-BE49-F238E27FC236}">
                <a16:creationId xmlns:a16="http://schemas.microsoft.com/office/drawing/2014/main" id="{0984BE2C-45CA-72C0-D41B-5B90B4FD3E03}"/>
              </a:ext>
            </a:extLst>
          </xdr:cNvPr>
          <xdr:cNvSpPr>
            <a:spLocks noChangeArrowheads="1"/>
          </xdr:cNvSpPr>
        </xdr:nvSpPr>
        <xdr:spPr bwMode="auto">
          <a:xfrm>
            <a:off x="749" y="360"/>
            <a:ext cx="21" cy="44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395288</xdr:colOff>
      <xdr:row>19</xdr:row>
      <xdr:rowOff>30957</xdr:rowOff>
    </xdr:from>
    <xdr:to>
      <xdr:col>25</xdr:col>
      <xdr:colOff>161925</xdr:colOff>
      <xdr:row>26</xdr:row>
      <xdr:rowOff>231416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791F2713-C95F-4E59-B3C9-0CC28044C48E}"/>
            </a:ext>
          </a:extLst>
        </xdr:cNvPr>
        <xdr:cNvSpPr txBox="1"/>
      </xdr:nvSpPr>
      <xdr:spPr>
        <a:xfrm>
          <a:off x="7386638" y="5279232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Fill in the boxes above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and get a clear overview of your price request or order for welding ends.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When choosing </a:t>
          </a: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material and </a:t>
          </a: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surface treatment, type the number of the line (1,2,3,4 or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When you are done, </a:t>
          </a:r>
          <a:r>
            <a:rPr kumimoji="0" lang="nl-BE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upload your file into the contact form on our website </a:t>
          </a: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(or send it via e-mail to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We will reply to you as soon as possible!</a:t>
          </a:r>
        </a:p>
      </xdr:txBody>
    </xdr:sp>
    <xdr:clientData/>
  </xdr:twoCellAnchor>
  <xdr:twoCellAnchor editAs="oneCell">
    <xdr:from>
      <xdr:col>5</xdr:col>
      <xdr:colOff>190497</xdr:colOff>
      <xdr:row>18</xdr:row>
      <xdr:rowOff>39070</xdr:rowOff>
    </xdr:from>
    <xdr:to>
      <xdr:col>9</xdr:col>
      <xdr:colOff>19616</xdr:colOff>
      <xdr:row>21</xdr:row>
      <xdr:rowOff>110395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376B184-9D2B-413D-BADA-DE9C20E4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29072" y="5011120"/>
          <a:ext cx="247706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indexed="34"/>
  </sheetPr>
  <dimension ref="A1:R48"/>
  <sheetViews>
    <sheetView showGridLines="0" showZeros="0" tabSelected="1" zoomScaleNormal="100" workbookViewId="0">
      <selection activeCell="V31" sqref="V31"/>
    </sheetView>
  </sheetViews>
  <sheetFormatPr defaultRowHeight="12.75" x14ac:dyDescent="0.2"/>
  <cols>
    <col min="1" max="1" width="14" customWidth="1"/>
    <col min="2" max="2" width="12.42578125" customWidth="1"/>
    <col min="3" max="3" width="7.7109375" customWidth="1"/>
    <col min="5" max="5" width="15.5703125" customWidth="1"/>
    <col min="6" max="6" width="11.140625" customWidth="1"/>
    <col min="7" max="7" width="13.5703125" customWidth="1"/>
    <col min="8" max="8" width="10.85546875" customWidth="1"/>
    <col min="9" max="9" width="4.140625" customWidth="1"/>
    <col min="10" max="10" width="7.5703125" customWidth="1"/>
    <col min="11" max="11" width="6.28515625" customWidth="1"/>
    <col min="12" max="12" width="23.28515625" customWidth="1"/>
    <col min="13" max="13" width="37.140625" style="18" customWidth="1"/>
    <col min="14" max="15" width="7.7109375" customWidth="1"/>
    <col min="16" max="16" width="8.85546875" style="50" customWidth="1"/>
    <col min="17" max="17" width="11.140625" customWidth="1"/>
    <col min="18" max="18" width="9.140625" hidden="1" customWidth="1"/>
  </cols>
  <sheetData>
    <row r="1" spans="1:18" ht="21.95" customHeight="1" thickBot="1" x14ac:dyDescent="0.35">
      <c r="A1" s="22">
        <f>+M1</f>
        <v>0</v>
      </c>
      <c r="B1" s="11"/>
      <c r="C1" s="11"/>
      <c r="D1" s="11"/>
      <c r="F1" s="52" t="s">
        <v>0</v>
      </c>
      <c r="G1" s="81">
        <f>+M2</f>
        <v>0</v>
      </c>
      <c r="H1" s="82"/>
      <c r="I1" s="83"/>
      <c r="J1" s="62"/>
      <c r="K1" s="65"/>
      <c r="L1" s="28" t="s">
        <v>32</v>
      </c>
      <c r="M1" s="53"/>
      <c r="N1" s="49"/>
      <c r="P1" s="51"/>
    </row>
    <row r="2" spans="1:18" ht="21.95" customHeight="1" x14ac:dyDescent="0.25">
      <c r="J2" s="63"/>
      <c r="K2" s="64"/>
      <c r="L2" s="29" t="s">
        <v>4</v>
      </c>
      <c r="M2" s="53"/>
      <c r="N2" s="49"/>
      <c r="P2" s="51"/>
      <c r="Q2">
        <f>+IF($M$7=2,1,0)</f>
        <v>0</v>
      </c>
      <c r="R2" t="s">
        <v>11</v>
      </c>
    </row>
    <row r="3" spans="1:18" ht="21.95" customHeight="1" x14ac:dyDescent="0.4">
      <c r="A3" s="20" t="s">
        <v>30</v>
      </c>
      <c r="B3" s="16">
        <f>+M3</f>
        <v>0</v>
      </c>
      <c r="D3" s="19" t="s">
        <v>1</v>
      </c>
      <c r="F3" s="24" t="s">
        <v>2</v>
      </c>
      <c r="G3" s="23">
        <f>+M4</f>
        <v>0</v>
      </c>
      <c r="J3" s="63"/>
      <c r="K3" s="64"/>
      <c r="L3" s="29" t="s">
        <v>33</v>
      </c>
      <c r="M3" s="54"/>
      <c r="N3" s="48"/>
      <c r="O3" s="37" t="s">
        <v>12</v>
      </c>
      <c r="P3" s="51"/>
      <c r="Q3">
        <f>+IF($M$7=3,1,0)</f>
        <v>0</v>
      </c>
      <c r="R3">
        <v>8.8000000000000007</v>
      </c>
    </row>
    <row r="4" spans="1:18" ht="21.95" customHeight="1" x14ac:dyDescent="0.25">
      <c r="J4" s="63"/>
      <c r="K4" s="64"/>
      <c r="L4" s="29" t="s">
        <v>1</v>
      </c>
      <c r="M4" s="54"/>
      <c r="N4" s="55">
        <f>+VLOOKUP(M4,DATA!E1:F23,2,0)</f>
        <v>0</v>
      </c>
      <c r="O4" s="60">
        <f>+VLOOKUP(M4,DATA!E1:G23,3,0)</f>
        <v>0</v>
      </c>
      <c r="P4" s="51"/>
      <c r="Q4">
        <f>+IF($M$7=4,1,0)</f>
        <v>0</v>
      </c>
      <c r="R4" t="s">
        <v>15</v>
      </c>
    </row>
    <row r="5" spans="1:18" ht="21.95" customHeight="1" thickBot="1" x14ac:dyDescent="0.3">
      <c r="J5" s="63"/>
      <c r="K5" s="64"/>
      <c r="L5" s="29" t="s">
        <v>34</v>
      </c>
      <c r="M5" s="54"/>
      <c r="N5" s="31"/>
      <c r="P5" s="51"/>
      <c r="Q5">
        <f>+IF($M$7=5,1,0)</f>
        <v>0</v>
      </c>
      <c r="R5" t="s">
        <v>16</v>
      </c>
    </row>
    <row r="6" spans="1:18" ht="21.95" customHeight="1" x14ac:dyDescent="0.35">
      <c r="A6" s="2"/>
      <c r="B6" s="3"/>
      <c r="F6" s="10">
        <f>+M5</f>
        <v>0</v>
      </c>
      <c r="G6" s="18"/>
      <c r="J6" s="63"/>
      <c r="K6" s="64"/>
      <c r="L6" s="29" t="s">
        <v>35</v>
      </c>
      <c r="M6" s="54"/>
      <c r="N6" s="32"/>
      <c r="P6" s="51"/>
      <c r="Q6">
        <f>+IF($M$9=2,1,0)</f>
        <v>0</v>
      </c>
      <c r="R6" t="s">
        <v>17</v>
      </c>
    </row>
    <row r="7" spans="1:18" ht="21.95" customHeight="1" x14ac:dyDescent="0.35">
      <c r="A7" s="4" t="s">
        <v>3</v>
      </c>
      <c r="B7" s="8">
        <f>+M5</f>
        <v>0</v>
      </c>
      <c r="F7" s="76"/>
      <c r="H7" s="9"/>
      <c r="J7" s="63"/>
      <c r="K7" s="64"/>
      <c r="L7" s="29" t="s">
        <v>36</v>
      </c>
      <c r="M7" s="53"/>
      <c r="N7" s="32"/>
      <c r="P7" s="51"/>
      <c r="Q7">
        <f>+IF($M$9=3,1,0)</f>
        <v>0</v>
      </c>
      <c r="R7" t="s">
        <v>18</v>
      </c>
    </row>
    <row r="8" spans="1:18" ht="21.95" customHeight="1" thickBot="1" x14ac:dyDescent="0.4">
      <c r="A8" s="5"/>
      <c r="B8" s="6"/>
      <c r="F8" s="77"/>
      <c r="G8" s="39">
        <f>+VLOOKUP(M4,DATA!E1:F23,2,0)</f>
        <v>0</v>
      </c>
      <c r="I8" s="15"/>
      <c r="J8" s="63"/>
      <c r="K8" s="64"/>
      <c r="L8" s="29" t="s">
        <v>37</v>
      </c>
      <c r="M8" s="54"/>
      <c r="N8" s="32"/>
      <c r="P8" s="51"/>
      <c r="Q8">
        <f>+IF($M$9=4,1,0)</f>
        <v>0</v>
      </c>
      <c r="R8" t="s">
        <v>22</v>
      </c>
    </row>
    <row r="9" spans="1:18" ht="21.95" customHeight="1" thickBot="1" x14ac:dyDescent="0.4">
      <c r="G9" s="9"/>
      <c r="J9" s="63"/>
      <c r="K9" s="64"/>
      <c r="L9" s="29" t="s">
        <v>38</v>
      </c>
      <c r="M9" s="54"/>
      <c r="N9" s="32"/>
      <c r="P9" s="51"/>
    </row>
    <row r="10" spans="1:18" ht="21.95" customHeight="1" thickTop="1" thickBot="1" x14ac:dyDescent="0.4">
      <c r="A10" s="40" t="s">
        <v>31</v>
      </c>
      <c r="B10" s="41">
        <f>B7/1000*O4*M3</f>
        <v>0</v>
      </c>
      <c r="C10" s="17" t="s">
        <v>13</v>
      </c>
      <c r="G10" s="78"/>
      <c r="H10" s="25"/>
      <c r="I10" s="10"/>
      <c r="J10" s="63"/>
      <c r="K10" s="64"/>
      <c r="L10" s="29" t="s">
        <v>39</v>
      </c>
      <c r="M10" s="53"/>
      <c r="N10" s="32"/>
      <c r="P10" s="51"/>
    </row>
    <row r="11" spans="1:18" ht="21.95" customHeight="1" thickTop="1" x14ac:dyDescent="0.25">
      <c r="D11" s="66">
        <f>+M6</f>
        <v>0</v>
      </c>
      <c r="E11" s="67"/>
      <c r="G11" s="79"/>
      <c r="H11" s="25"/>
      <c r="J11" s="63"/>
      <c r="K11" s="64"/>
      <c r="L11" s="30" t="s">
        <v>40</v>
      </c>
      <c r="M11" s="53"/>
      <c r="N11" s="32"/>
      <c r="O11" s="12"/>
      <c r="P11" s="51"/>
    </row>
    <row r="12" spans="1:18" ht="21.95" customHeight="1" x14ac:dyDescent="0.35">
      <c r="A12" s="26">
        <f>VLOOKUP(M7,DATA!A1:B6,2,0)</f>
        <v>0</v>
      </c>
      <c r="D12" s="67"/>
      <c r="E12" s="67"/>
      <c r="G12" s="38"/>
      <c r="I12" s="7"/>
      <c r="J12" s="63"/>
      <c r="K12" s="64"/>
      <c r="L12" s="59"/>
      <c r="M12" s="53"/>
      <c r="P12" s="51"/>
    </row>
    <row r="13" spans="1:18" ht="21.95" customHeight="1" x14ac:dyDescent="0.35">
      <c r="A13" s="1">
        <f>VLOOKUP(M8,DATA!A10:B12,2,0)</f>
        <v>0</v>
      </c>
      <c r="D13" s="25"/>
      <c r="E13" s="25"/>
      <c r="G13" s="38"/>
      <c r="I13" s="14"/>
      <c r="J13" s="63"/>
      <c r="K13" s="64"/>
      <c r="P13" s="51"/>
    </row>
    <row r="14" spans="1:18" ht="21.95" customHeight="1" thickBot="1" x14ac:dyDescent="0.35">
      <c r="A14" s="80">
        <f>VLOOKUP(M9,DATA!A16:B22,2,0)</f>
        <v>0</v>
      </c>
      <c r="B14" s="64"/>
      <c r="C14" s="64"/>
      <c r="D14" s="17"/>
      <c r="E14" s="17"/>
      <c r="F14" s="17"/>
      <c r="G14" s="17"/>
      <c r="H14" s="17"/>
      <c r="I14" s="42"/>
      <c r="J14" s="63"/>
      <c r="K14" s="64"/>
      <c r="P14" s="51"/>
    </row>
    <row r="15" spans="1:18" ht="21.95" customHeight="1" x14ac:dyDescent="0.2">
      <c r="D15" s="68">
        <f>+M10</f>
        <v>0</v>
      </c>
      <c r="E15" s="69"/>
      <c r="F15" s="69"/>
      <c r="G15" s="69"/>
      <c r="H15" s="70"/>
      <c r="I15" s="43"/>
      <c r="J15" s="63"/>
      <c r="K15" s="64"/>
      <c r="L15" s="27"/>
      <c r="M15" s="37" t="s">
        <v>19</v>
      </c>
      <c r="P15" s="51"/>
    </row>
    <row r="16" spans="1:18" ht="21.95" customHeight="1" thickBot="1" x14ac:dyDescent="0.25">
      <c r="A16" s="74">
        <f>+M11</f>
        <v>0</v>
      </c>
      <c r="B16" s="75"/>
      <c r="D16" s="71"/>
      <c r="E16" s="72"/>
      <c r="F16" s="72"/>
      <c r="G16" s="72"/>
      <c r="H16" s="73"/>
      <c r="J16" s="63"/>
      <c r="K16" s="64"/>
      <c r="L16" s="44"/>
      <c r="M16" s="37" t="s">
        <v>20</v>
      </c>
      <c r="P16" s="51"/>
    </row>
    <row r="17" spans="1:16" ht="21.95" customHeight="1" x14ac:dyDescent="0.2">
      <c r="A17" s="58"/>
      <c r="J17" s="63"/>
      <c r="K17" s="64"/>
      <c r="L17" s="45"/>
      <c r="M17" s="37">
        <v>8.8000000000000007</v>
      </c>
      <c r="P17" s="51"/>
    </row>
    <row r="18" spans="1:16" ht="21.95" customHeight="1" x14ac:dyDescent="0.2">
      <c r="A18" s="84"/>
      <c r="B18" s="84"/>
      <c r="I18" s="61"/>
      <c r="J18" s="64"/>
      <c r="K18" s="64"/>
      <c r="L18" s="46"/>
      <c r="M18" s="37" t="s">
        <v>6</v>
      </c>
      <c r="P18" s="51"/>
    </row>
    <row r="19" spans="1:16" ht="21.95" customHeight="1" x14ac:dyDescent="0.2">
      <c r="C19" s="21"/>
      <c r="D19" s="21"/>
      <c r="E19" s="21"/>
      <c r="F19" s="21"/>
      <c r="G19" s="21"/>
      <c r="H19" s="21"/>
      <c r="I19" s="21"/>
      <c r="L19" s="47"/>
      <c r="M19" s="37" t="s">
        <v>21</v>
      </c>
      <c r="P19" s="51"/>
    </row>
    <row r="20" spans="1:16" ht="21.95" customHeight="1" x14ac:dyDescent="0.2">
      <c r="P20" s="51"/>
    </row>
    <row r="21" spans="1:16" ht="21.95" customHeight="1" x14ac:dyDescent="0.2">
      <c r="P21" s="51"/>
    </row>
    <row r="22" spans="1:16" ht="21.95" customHeight="1" x14ac:dyDescent="0.2">
      <c r="P22" s="51"/>
    </row>
    <row r="23" spans="1:16" ht="21.95" customHeight="1" x14ac:dyDescent="0.2">
      <c r="P23" s="51"/>
    </row>
    <row r="24" spans="1:16" ht="21.95" customHeight="1" x14ac:dyDescent="0.2">
      <c r="P24" s="51"/>
    </row>
    <row r="25" spans="1:16" ht="21.95" customHeight="1" x14ac:dyDescent="0.2">
      <c r="P25" s="51"/>
    </row>
    <row r="26" spans="1:16" ht="21.95" customHeight="1" x14ac:dyDescent="0.2">
      <c r="P26" s="51"/>
    </row>
    <row r="27" spans="1:16" ht="21.95" customHeight="1" x14ac:dyDescent="0.2">
      <c r="P27" s="51"/>
    </row>
    <row r="28" spans="1:16" ht="21.95" customHeight="1" x14ac:dyDescent="0.2">
      <c r="P28" s="51"/>
    </row>
    <row r="29" spans="1:16" ht="21.95" customHeight="1" x14ac:dyDescent="0.2">
      <c r="P29" s="51"/>
    </row>
    <row r="30" spans="1:16" ht="21.95" customHeight="1" x14ac:dyDescent="0.2">
      <c r="P30" s="51"/>
    </row>
    <row r="31" spans="1:16" ht="21.95" customHeight="1" x14ac:dyDescent="0.2">
      <c r="P31" s="51"/>
    </row>
    <row r="32" spans="1:16" ht="21.95" customHeight="1" x14ac:dyDescent="0.2">
      <c r="P32" s="51"/>
    </row>
    <row r="33" spans="16:16" ht="21.95" customHeight="1" x14ac:dyDescent="0.2">
      <c r="P33" s="51"/>
    </row>
    <row r="34" spans="16:16" ht="21.95" customHeight="1" x14ac:dyDescent="0.2">
      <c r="P34" s="51"/>
    </row>
    <row r="35" spans="16:16" ht="21.95" customHeight="1" x14ac:dyDescent="0.2">
      <c r="P35" s="51"/>
    </row>
    <row r="36" spans="16:16" ht="21.95" customHeight="1" x14ac:dyDescent="0.2">
      <c r="P36" s="51"/>
    </row>
    <row r="37" spans="16:16" ht="21.95" customHeight="1" x14ac:dyDescent="0.2">
      <c r="P37" s="51"/>
    </row>
    <row r="38" spans="16:16" ht="21.95" customHeight="1" x14ac:dyDescent="0.2">
      <c r="P38" s="51"/>
    </row>
    <row r="39" spans="16:16" ht="21.95" customHeight="1" x14ac:dyDescent="0.2">
      <c r="P39" s="51"/>
    </row>
    <row r="40" spans="16:16" ht="21.95" customHeight="1" x14ac:dyDescent="0.2">
      <c r="P40" s="51"/>
    </row>
    <row r="41" spans="16:16" x14ac:dyDescent="0.2">
      <c r="P41" s="51"/>
    </row>
    <row r="42" spans="16:16" x14ac:dyDescent="0.2">
      <c r="P42" s="51"/>
    </row>
    <row r="43" spans="16:16" x14ac:dyDescent="0.2">
      <c r="P43" s="51"/>
    </row>
    <row r="44" spans="16:16" x14ac:dyDescent="0.2">
      <c r="P44" s="51"/>
    </row>
    <row r="45" spans="16:16" x14ac:dyDescent="0.2">
      <c r="P45" s="51"/>
    </row>
    <row r="46" spans="16:16" x14ac:dyDescent="0.2">
      <c r="P46" s="51"/>
    </row>
    <row r="47" spans="16:16" x14ac:dyDescent="0.2">
      <c r="P47" s="51"/>
    </row>
    <row r="48" spans="16:16" x14ac:dyDescent="0.2">
      <c r="P48" s="51"/>
    </row>
  </sheetData>
  <sheetProtection selectLockedCells="1"/>
  <mergeCells count="10">
    <mergeCell ref="J1:J18"/>
    <mergeCell ref="K1:K18"/>
    <mergeCell ref="D11:E12"/>
    <mergeCell ref="D15:H16"/>
    <mergeCell ref="A16:B16"/>
    <mergeCell ref="F7:F8"/>
    <mergeCell ref="G10:G11"/>
    <mergeCell ref="A14:C14"/>
    <mergeCell ref="G1:I1"/>
    <mergeCell ref="A18:B18"/>
  </mergeCells>
  <phoneticPr fontId="0" type="noConversion"/>
  <conditionalFormatting sqref="A14">
    <cfRule type="expression" dxfId="18" priority="2">
      <formula>$M$9=5</formula>
    </cfRule>
    <cfRule type="expression" dxfId="17" priority="4">
      <formula>$M$9=3</formula>
    </cfRule>
    <cfRule type="expression" dxfId="16" priority="5">
      <formula>$M$9=4</formula>
    </cfRule>
  </conditionalFormatting>
  <conditionalFormatting sqref="A20:C20 I20 D21:H21 A23:C23 I23 D24:H24">
    <cfRule type="expression" dxfId="15" priority="32" stopIfTrue="1">
      <formula>$P$6</formula>
    </cfRule>
    <cfRule type="expression" dxfId="14" priority="33" stopIfTrue="1">
      <formula>$P$7</formula>
    </cfRule>
  </conditionalFormatting>
  <conditionalFormatting sqref="A21:C22 I21:I22 D22:H23">
    <cfRule type="expression" dxfId="13" priority="30" stopIfTrue="1">
      <formula>$P$2</formula>
    </cfRule>
    <cfRule type="expression" dxfId="12" priority="31" stopIfTrue="1">
      <formula>$P$3</formula>
    </cfRule>
  </conditionalFormatting>
  <conditionalFormatting sqref="A24:C25 I24:I25 D25:H26">
    <cfRule type="expression" dxfId="11" priority="34" stopIfTrue="1">
      <formula>$P$4</formula>
    </cfRule>
    <cfRule type="expression" dxfId="10" priority="35" stopIfTrue="1">
      <formula>$P$5</formula>
    </cfRule>
  </conditionalFormatting>
  <conditionalFormatting sqref="J1:J18">
    <cfRule type="expression" dxfId="9" priority="26">
      <formula>$Q$2=1</formula>
    </cfRule>
    <cfRule type="expression" dxfId="8" priority="27">
      <formula>$Q$5=1</formula>
    </cfRule>
    <cfRule type="expression" dxfId="7" priority="28">
      <formula>$Q$4=1</formula>
    </cfRule>
    <cfRule type="expression" dxfId="6" priority="29">
      <formula>$Q$3=1</formula>
    </cfRule>
  </conditionalFormatting>
  <conditionalFormatting sqref="K1:K18">
    <cfRule type="expression" dxfId="5" priority="54">
      <formula>$M$9=5</formula>
    </cfRule>
    <cfRule type="expression" dxfId="4" priority="55">
      <formula>$Q$5=1</formula>
    </cfRule>
    <cfRule type="expression" dxfId="3" priority="56">
      <formula>$Q$4=1</formula>
    </cfRule>
    <cfRule type="expression" dxfId="2" priority="57">
      <formula>$Q$8=1</formula>
    </cfRule>
    <cfRule type="expression" dxfId="1" priority="58">
      <formula>$Q$7=1</formula>
    </cfRule>
    <cfRule type="expression" dxfId="0" priority="59">
      <formula>$Q$6=1</formula>
    </cfRule>
  </conditionalFormatting>
  <pageMargins left="0" right="0" top="0" bottom="0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>
    <tabColor indexed="34"/>
  </sheetPr>
  <dimension ref="A1:J26"/>
  <sheetViews>
    <sheetView workbookViewId="0">
      <selection activeCell="I1" sqref="I1:O22"/>
    </sheetView>
  </sheetViews>
  <sheetFormatPr defaultRowHeight="12.75" x14ac:dyDescent="0.2"/>
  <cols>
    <col min="2" max="2" width="31.42578125" customWidth="1"/>
    <col min="4" max="4" width="3.5703125" style="18" customWidth="1"/>
    <col min="5" max="5" width="4.42578125" style="18" customWidth="1"/>
    <col min="6" max="6" width="10" style="36" customWidth="1"/>
    <col min="7" max="7" width="9.140625" style="18"/>
    <col min="10" max="10" width="15.42578125" customWidth="1"/>
    <col min="11" max="11" width="11.7109375" customWidth="1"/>
  </cols>
  <sheetData>
    <row r="1" spans="1:10" x14ac:dyDescent="0.2">
      <c r="A1">
        <v>0</v>
      </c>
      <c r="E1" s="18">
        <v>0</v>
      </c>
      <c r="I1" s="33"/>
    </row>
    <row r="2" spans="1:10" x14ac:dyDescent="0.2">
      <c r="A2">
        <v>1</v>
      </c>
      <c r="B2" t="s">
        <v>26</v>
      </c>
      <c r="D2" s="18" t="s">
        <v>2</v>
      </c>
      <c r="E2" s="34">
        <v>6</v>
      </c>
      <c r="F2" s="35">
        <v>5.25</v>
      </c>
      <c r="G2" s="35">
        <v>0.17</v>
      </c>
    </row>
    <row r="3" spans="1:10" x14ac:dyDescent="0.2">
      <c r="A3">
        <v>2</v>
      </c>
      <c r="B3" t="s">
        <v>27</v>
      </c>
      <c r="D3" s="18" t="s">
        <v>2</v>
      </c>
      <c r="E3" s="34">
        <v>8</v>
      </c>
      <c r="F3" s="35">
        <v>7.1</v>
      </c>
      <c r="G3" s="35">
        <v>0.33</v>
      </c>
    </row>
    <row r="4" spans="1:10" x14ac:dyDescent="0.2">
      <c r="A4">
        <v>3</v>
      </c>
      <c r="B4">
        <v>8.8000000000000007</v>
      </c>
      <c r="D4" s="18" t="s">
        <v>2</v>
      </c>
      <c r="E4" s="34">
        <v>10</v>
      </c>
      <c r="F4" s="35">
        <v>8.9</v>
      </c>
      <c r="G4" s="35">
        <v>0.5</v>
      </c>
    </row>
    <row r="5" spans="1:10" x14ac:dyDescent="0.2">
      <c r="A5">
        <v>4</v>
      </c>
      <c r="B5" t="s">
        <v>6</v>
      </c>
      <c r="D5" s="18" t="s">
        <v>2</v>
      </c>
      <c r="E5" s="34">
        <v>12</v>
      </c>
      <c r="F5" s="35">
        <v>10.7</v>
      </c>
      <c r="G5" s="35">
        <v>0.72</v>
      </c>
    </row>
    <row r="6" spans="1:10" x14ac:dyDescent="0.2">
      <c r="A6">
        <v>5</v>
      </c>
      <c r="B6" t="s">
        <v>7</v>
      </c>
      <c r="D6" s="18" t="s">
        <v>2</v>
      </c>
      <c r="E6" s="34">
        <v>14</v>
      </c>
      <c r="F6" s="35">
        <v>12.6</v>
      </c>
      <c r="G6" s="35">
        <v>1</v>
      </c>
    </row>
    <row r="7" spans="1:10" x14ac:dyDescent="0.2">
      <c r="D7" s="18" t="s">
        <v>2</v>
      </c>
      <c r="E7" s="34">
        <v>16</v>
      </c>
      <c r="F7" s="35">
        <v>14.6</v>
      </c>
      <c r="G7" s="35">
        <v>1.32</v>
      </c>
    </row>
    <row r="8" spans="1:10" x14ac:dyDescent="0.2">
      <c r="D8" s="18" t="s">
        <v>2</v>
      </c>
      <c r="E8" s="34">
        <v>18</v>
      </c>
      <c r="F8" s="35">
        <v>16.25</v>
      </c>
      <c r="G8" s="35">
        <v>1.65</v>
      </c>
    </row>
    <row r="9" spans="1:10" x14ac:dyDescent="0.2">
      <c r="D9" s="18" t="s">
        <v>2</v>
      </c>
      <c r="E9" s="34">
        <v>20</v>
      </c>
      <c r="F9" s="35">
        <v>18.25</v>
      </c>
      <c r="G9" s="35">
        <v>2.1</v>
      </c>
    </row>
    <row r="10" spans="1:10" x14ac:dyDescent="0.2">
      <c r="A10">
        <v>0</v>
      </c>
      <c r="D10" s="18" t="s">
        <v>2</v>
      </c>
      <c r="E10" s="34">
        <v>22</v>
      </c>
      <c r="F10" s="35">
        <v>20.25</v>
      </c>
      <c r="G10" s="35">
        <v>2.5499999999999998</v>
      </c>
    </row>
    <row r="11" spans="1:10" x14ac:dyDescent="0.2">
      <c r="A11">
        <v>1</v>
      </c>
      <c r="B11" t="s">
        <v>5</v>
      </c>
      <c r="D11" s="18" t="s">
        <v>2</v>
      </c>
      <c r="E11" s="34">
        <v>24</v>
      </c>
      <c r="F11" s="35">
        <v>21.9</v>
      </c>
      <c r="G11" s="35">
        <v>3</v>
      </c>
    </row>
    <row r="12" spans="1:10" x14ac:dyDescent="0.2">
      <c r="A12">
        <v>2</v>
      </c>
      <c r="B12" t="s">
        <v>8</v>
      </c>
      <c r="D12" s="18" t="s">
        <v>2</v>
      </c>
      <c r="E12" s="34">
        <v>27</v>
      </c>
      <c r="F12" s="35">
        <v>24.9</v>
      </c>
      <c r="G12" s="35">
        <v>3.8</v>
      </c>
    </row>
    <row r="13" spans="1:10" x14ac:dyDescent="0.2">
      <c r="D13" s="18" t="s">
        <v>2</v>
      </c>
      <c r="E13" s="34">
        <v>30</v>
      </c>
      <c r="F13" s="35">
        <v>27.6</v>
      </c>
      <c r="G13" s="35">
        <v>4.8</v>
      </c>
      <c r="J13" s="13"/>
    </row>
    <row r="14" spans="1:10" x14ac:dyDescent="0.2">
      <c r="D14" s="18" t="s">
        <v>2</v>
      </c>
      <c r="E14" s="34">
        <v>33</v>
      </c>
      <c r="F14" s="35">
        <v>30.6</v>
      </c>
      <c r="G14" s="35">
        <v>5.75</v>
      </c>
      <c r="J14" s="13"/>
    </row>
    <row r="15" spans="1:10" x14ac:dyDescent="0.2">
      <c r="D15" s="18" t="s">
        <v>2</v>
      </c>
      <c r="E15" s="34">
        <v>36</v>
      </c>
      <c r="F15" s="35">
        <v>33.25</v>
      </c>
      <c r="G15" s="35">
        <v>6.7</v>
      </c>
    </row>
    <row r="16" spans="1:10" x14ac:dyDescent="0.2">
      <c r="A16">
        <v>0</v>
      </c>
      <c r="D16" s="18" t="s">
        <v>2</v>
      </c>
      <c r="E16" s="34">
        <v>39</v>
      </c>
      <c r="F16" s="35">
        <v>36.25</v>
      </c>
      <c r="G16" s="35">
        <v>8.1</v>
      </c>
      <c r="J16" s="13"/>
    </row>
    <row r="17" spans="1:10" x14ac:dyDescent="0.2">
      <c r="A17">
        <v>1</v>
      </c>
      <c r="B17" t="s">
        <v>9</v>
      </c>
      <c r="D17" s="18" t="s">
        <v>2</v>
      </c>
      <c r="E17" s="34">
        <v>42</v>
      </c>
      <c r="F17" s="35">
        <v>38.9</v>
      </c>
      <c r="G17" s="35">
        <v>9.4</v>
      </c>
      <c r="J17" s="13"/>
    </row>
    <row r="18" spans="1:10" x14ac:dyDescent="0.2">
      <c r="A18">
        <v>2</v>
      </c>
      <c r="B18" t="s">
        <v>10</v>
      </c>
      <c r="D18" s="18" t="s">
        <v>2</v>
      </c>
      <c r="E18" s="34">
        <v>45</v>
      </c>
      <c r="F18" s="35">
        <v>41.9</v>
      </c>
      <c r="G18" s="35">
        <v>10.8</v>
      </c>
      <c r="J18" s="13"/>
    </row>
    <row r="19" spans="1:10" x14ac:dyDescent="0.2">
      <c r="A19">
        <v>3</v>
      </c>
      <c r="B19" s="57" t="s">
        <v>29</v>
      </c>
      <c r="D19" s="18" t="s">
        <v>2</v>
      </c>
      <c r="E19" s="34">
        <v>48</v>
      </c>
      <c r="F19" s="35">
        <v>44.6</v>
      </c>
      <c r="G19" s="35">
        <v>12.4</v>
      </c>
      <c r="J19" s="13"/>
    </row>
    <row r="20" spans="1:10" x14ac:dyDescent="0.2">
      <c r="A20">
        <v>4</v>
      </c>
      <c r="B20" t="s">
        <v>14</v>
      </c>
      <c r="D20" s="18" t="s">
        <v>2</v>
      </c>
      <c r="E20" s="34">
        <v>52</v>
      </c>
      <c r="F20" s="35">
        <v>48.6</v>
      </c>
      <c r="G20" s="35">
        <v>14.7</v>
      </c>
      <c r="J20" s="13"/>
    </row>
    <row r="21" spans="1:10" x14ac:dyDescent="0.2">
      <c r="A21">
        <v>5</v>
      </c>
      <c r="B21" s="57" t="s">
        <v>28</v>
      </c>
      <c r="D21" s="18" t="s">
        <v>2</v>
      </c>
      <c r="E21" s="34">
        <v>56</v>
      </c>
      <c r="F21" s="35">
        <v>52.25</v>
      </c>
      <c r="G21" s="35">
        <v>16.8</v>
      </c>
    </row>
    <row r="22" spans="1:10" x14ac:dyDescent="0.2">
      <c r="D22" s="18" t="s">
        <v>2</v>
      </c>
      <c r="E22" s="34">
        <v>60</v>
      </c>
      <c r="F22" s="35">
        <v>56.25</v>
      </c>
      <c r="G22" s="35">
        <v>19.5</v>
      </c>
    </row>
    <row r="23" spans="1:10" x14ac:dyDescent="0.2">
      <c r="D23" s="18" t="s">
        <v>2</v>
      </c>
      <c r="E23" s="34">
        <v>64</v>
      </c>
      <c r="F23" s="35">
        <v>59.9</v>
      </c>
      <c r="G23" s="35">
        <v>22.1</v>
      </c>
    </row>
    <row r="24" spans="1:10" x14ac:dyDescent="0.2">
      <c r="E24" s="56" t="s">
        <v>23</v>
      </c>
    </row>
    <row r="25" spans="1:10" x14ac:dyDescent="0.2">
      <c r="E25" s="56" t="s">
        <v>24</v>
      </c>
    </row>
    <row r="26" spans="1:10" x14ac:dyDescent="0.2">
      <c r="E26" s="56" t="s">
        <v>25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AANLASE.</vt:lpstr>
      <vt:lpstr>DATA</vt:lpstr>
      <vt:lpstr>AANLASE.!Afdrukbereik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2020-11-20T11:53:16Z</cp:lastPrinted>
  <dcterms:created xsi:type="dcterms:W3CDTF">2000-05-23T12:24:35Z</dcterms:created>
  <dcterms:modified xsi:type="dcterms:W3CDTF">2025-12-02T11:07:43Z</dcterms:modified>
</cp:coreProperties>
</file>